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9\1 výzva\"/>
    </mc:Choice>
  </mc:AlternateContent>
  <xr:revisionPtr revIDLastSave="0" documentId="13_ncr:1_{6E8FE0B0-9924-4E26-8AEB-8F6ACE6DC2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R12" i="1"/>
  <c r="R15" i="1"/>
  <c r="R7" i="1"/>
  <c r="R8" i="1"/>
  <c r="S8" i="1"/>
  <c r="S10" i="1"/>
  <c r="R11" i="1"/>
  <c r="S11" i="1"/>
  <c r="R13" i="1"/>
  <c r="S13" i="1"/>
  <c r="R14" i="1"/>
  <c r="S14" i="1"/>
  <c r="O7" i="1"/>
  <c r="O8" i="1"/>
  <c r="O9" i="1"/>
  <c r="O10" i="1"/>
  <c r="O11" i="1"/>
  <c r="O12" i="1"/>
  <c r="O13" i="1"/>
  <c r="O14" i="1"/>
  <c r="O15" i="1"/>
  <c r="S15" i="1" l="1"/>
  <c r="S12" i="1"/>
  <c r="S9" i="1"/>
  <c r="S7" i="1"/>
  <c r="P18" i="1"/>
  <c r="Q18" i="1"/>
</calcChain>
</file>

<file path=xl/sharedStrings.xml><?xml version="1.0" encoding="utf-8"?>
<sst xmlns="http://schemas.openxmlformats.org/spreadsheetml/2006/main" count="81" uniqueCount="61">
  <si>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</si>
  <si>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</si>
  <si>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</si>
  <si>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</si>
  <si>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</si>
  <si>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</si>
  <si>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</si>
  <si>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</si>
  <si>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</si>
  <si>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</si>
  <si>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</si>
  <si>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</si>
  <si>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</si>
  <si>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</si>
  <si>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32333000-6 - Přístroje pro nahrávání a reprodukci obrazu</t>
  </si>
  <si>
    <t>32341000-5 - Mikrofony</t>
  </si>
  <si>
    <t>32342100-3 - Hlavová sluchátka</t>
  </si>
  <si>
    <t>32342300-5 - Sady mikrofonů a reproduktorů</t>
  </si>
  <si>
    <t>32342410-9 - Zvukařské vybavení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</si>
  <si>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</si>
  <si>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</si>
  <si>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</si>
  <si>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</si>
  <si>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</si>
  <si>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</si>
  <si>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</si>
  <si>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</si>
  <si>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</si>
  <si>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</si>
  <si>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</si>
  <si>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</si>
  <si>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</si>
  <si>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</si>
  <si>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</si>
  <si>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</si>
  <si>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ks</t>
  </si>
  <si>
    <t>Samostatná faktura</t>
  </si>
  <si>
    <t xml:space="preserve">Modulární videokonfereční systém
</t>
  </si>
  <si>
    <t>Webová kamera</t>
  </si>
  <si>
    <t xml:space="preserve">Audio rozhraní 2-vstupové  </t>
  </si>
  <si>
    <t>Náhlavní mikrofon</t>
  </si>
  <si>
    <t>Set ručního a náhlavního bezdrátového mikrofonu</t>
  </si>
  <si>
    <t>Video převodník HDMI - USB</t>
  </si>
  <si>
    <t>Uzavřená sluchátka</t>
  </si>
  <si>
    <t>Stropní držák projektoru</t>
  </si>
  <si>
    <t>Video kabely</t>
  </si>
  <si>
    <t>21 dní</t>
  </si>
  <si>
    <t>Ing. Stanislav Bouzek,
Tel.: 37763 4572, 
722 943 885</t>
  </si>
  <si>
    <t>Univerzitní 26, 
301 00 Plzeň,
Fakulta elektrotechnická - Katedra materiálů a technologií,
místnost EL 303</t>
  </si>
  <si>
    <t>Video převodník HDMI - USB pro záznam, editaci a streaming, 1x HDMI vstup s rozlišením minimálně 4K, 1x HDMI výstup s rozlišením minimálně 1920 x 1080, připojení k PC přes USB.</t>
  </si>
  <si>
    <t>Kabel propojovací, HDMI - HDMI, délka minimálně 10 m, standard HDMI minimálně 1.4, pro minimální rozlišení videa 4K.</t>
  </si>
  <si>
    <t>Příloha č. 2 Kupní smlouvy - technická specifikace
Audiovizuální technika (II.) 019 - 2024</t>
  </si>
  <si>
    <t>ANO</t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</si>
  <si>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</si>
  <si>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Obraz</t>
    </r>
    <r>
      <rPr>
        <sz val="11"/>
        <rFont val="Calibri"/>
        <family val="2"/>
        <charset val="238"/>
        <scheme val="minor"/>
      </rPr>
      <t xml:space="preserve">: dálkově otočná kamera (otočení minimálně 180°, naklopení minimálně 140°), 
s minimálním rozlišením 4K, 
zorné pole minimálně 90°, 
minimálně 15 x zoom (z toho minimálně 5x optický).  
Detekce lidské postavy, kompenzace nedostatku osvětlení. 
</t>
    </r>
    <r>
      <rPr>
        <b/>
        <sz val="11"/>
        <rFont val="Calibri"/>
        <family val="2"/>
        <charset val="238"/>
        <scheme val="minor"/>
      </rPr>
      <t>Zvuk</t>
    </r>
    <r>
      <rPr>
        <sz val="11"/>
        <rFont val="Calibri"/>
        <family val="2"/>
        <charset val="238"/>
        <scheme val="minor"/>
      </rPr>
      <t>: mikrofonní pole s minimálně 5 stolními mikrofony s technologií beamforming, 
automatické zaměření na aktivního řečníka, 
potlačení akustické ozvěny, 
frekvenční rozsah minimálně 100 Hz až 16 kHz. 
Tlačítko ztlumení s LED indikátorem na každém mikrofonu, výška mikrofonu maximálně 25 mm. 
Možnost zabudovat mikrofony do desky stolu. 
Celková snímaná plocha minimálně 7 x 3,5 m. 
Minimálně 2 nástěnné reproduktory s celkovým akustickýcm tlakem minimálně 100 dB SPL.
Maximální rozměry jednoho reproduktoru 110 x 450 x 85 mm (výška, šířka, hloubka). 
Dva samostatné rozbočovače (stolní a nástěnný) pro připojení jednotlivých komponent systému propojené jedním kabelem. 
Vstupy stolního modulu pro stolní mikrofony: RJ45 a USB propojení s PC. 
Výstupy nástěnného modulu pro připojení minimálně 2 monitorů/ TV/ projektorů přes HDMI, výstup na minimálně 2 reproduktory.
Připojení celého systému k PC/ NTB přes jeden USB kabel. 
Certifikace Microsoft Teams, Zoom, Google Meet. 
Součástí dodávky bude systém pro uchycení jednotlivých komponent na stěnu a příslušenství pro zabudování mikrofonů do desky stolu.</t>
    </r>
  </si>
  <si>
    <t>Rozlišení minimálně 4K, 
úhel záběru minimálně 70°, 
minimálně 12x optický zoom, 
otočení minimálně +-170°, naklopení minimálně +-30°. 
Funkce webkamery: současné živé vysílání přes HDMI, USB a IP, automatické zaostřování, redukce šumu, detekce osob, automatické otáčení, podpora PoE napájení.
Vstup RS232, RS422.
Výstup HDMI, 3G-SDI, USB3.0, LAN. 
Dálkové ovládání, přednastavené pozice kamery. 
Nástěnný a stropní držák.
Maximální rozměry 170 x 125 x 135 mm.</t>
  </si>
  <si>
    <t>2 mikrofonní / linkové vstupy na kombinovaném konektoru XLR/Jack (Combo), 
možnost zapnutí fantomového napájení mikrofonů 48 V u mikrofonních vstupů,
regulace vstupní citlivosti nezávisle pro každý vstup pomocí samostatného ovladače, 
2 linkové výstupy na konektorech Jack 1/4",
SW ovladače s podporou minimálně pro Win7/Win10 s podporou standardu ASIO, 
připojení k počítači pomocí USB, kompatibilita s USB 2,
sluchátkový výstup (konektor 1/4" Jack) se samostatnou regulací hlasitosti.</t>
  </si>
  <si>
    <t>Frekveční rozsah minimálně 50 Hz až 20 kHz,
maximální SPL minimálně 113 dB, 
kardioidní směrová charakteristika, 
délka kabelu minimálně 100 cm, 
připojovací konektor 3 pin miniXLR (kompatibilní s AKG systémy), 
barva se preferuje tělová, 
uchycení za obě uši, 
hmotnost maximálně náhlavní části 10 g (bez kabelu a konektoru).</t>
  </si>
  <si>
    <t>1x náhlavní mikrofon.
1x ruční dynamický mikrofon s vypínačem.
Bezdrátový přenos v povoleném UHF pásmu. 
Bateriové napájení vysílačů.
Samostatná regulace hlasitosti jednotlivých kanálů.
Frekvenční rozsah mikrofonů minimálně 100 Hz - 12 kHz.</t>
  </si>
  <si>
    <t>Konstrukce: náhlavní, uzavřená.
Konektor: jack TRS 3,5 mm.
Frekvenční rozsah: minimálně 16 Hz - 20 kHz.
Délka kabelu: minimálně 3 m.
Odpojitelný přívodní kabel, vyměnitelné náušníky.
Hmotnost maximálně 0,25 kg.
Citlivost minimálně 104 dB/V.</t>
  </si>
  <si>
    <t>Stropní držák projektoru, nostnost minimálně 15 kg, nastavitelná délka, minimální délka alespoň 500 mm, barva se preferuje bílá, možnost natočení a naklopení projektoru.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</si>
</sst>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24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2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2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5"/>
  <sheetViews>
    <sheetView tabSelected="1" zoomScale="68" zoomScaleNormal="68" workbookViewId="0">
      <selection activeCell="N7" sqref="N7:N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23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28.5703125" hidden="1" customWidth="1"/>
    <col min="12" max="12" width="25.7109375" customWidth="1"/>
    <col min="13" max="13" width="3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86" t="s">
        <v>51</v>
      </c>
      <c r="C1" s="86"/>
      <c r="D1" s="86"/>
      <c r="E1" s="86"/>
      <c r="G1" s="39"/>
    </row>
    <row r="2" spans="1:21" ht="42" customHeight="1" x14ac:dyDescent="0.25">
      <c r="C2"/>
      <c r="D2" s="11"/>
      <c r="E2" s="5"/>
      <c r="F2" s="6"/>
      <c r="G2" s="87"/>
      <c r="H2" s="87"/>
      <c r="I2" s="87"/>
      <c r="J2" s="87"/>
      <c r="K2" s="87"/>
      <c r="L2" s="87"/>
      <c r="M2" s="8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7"/>
      <c r="H3" s="87"/>
      <c r="I3" s="87"/>
      <c r="J3" s="87"/>
      <c r="K3" s="87"/>
      <c r="L3" s="87"/>
      <c r="M3" s="8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20</v>
      </c>
      <c r="D6" s="23" t="s">
        <v>4</v>
      </c>
      <c r="E6" s="23" t="s">
        <v>21</v>
      </c>
      <c r="F6" s="23" t="s">
        <v>22</v>
      </c>
      <c r="G6" s="38" t="s">
        <v>5</v>
      </c>
      <c r="H6" s="38" t="s">
        <v>31</v>
      </c>
      <c r="I6" s="33" t="s">
        <v>23</v>
      </c>
      <c r="J6" s="33" t="s">
        <v>52</v>
      </c>
      <c r="K6" s="23" t="s">
        <v>53</v>
      </c>
      <c r="L6" s="35" t="s">
        <v>24</v>
      </c>
      <c r="M6" s="33" t="s">
        <v>25</v>
      </c>
      <c r="N6" s="40" t="s">
        <v>32</v>
      </c>
      <c r="O6" s="33" t="s">
        <v>26</v>
      </c>
      <c r="P6" s="23" t="s">
        <v>6</v>
      </c>
      <c r="Q6" s="24" t="s">
        <v>7</v>
      </c>
      <c r="R6" s="74" t="s">
        <v>8</v>
      </c>
      <c r="S6" s="74" t="s">
        <v>9</v>
      </c>
      <c r="T6" s="33" t="s">
        <v>27</v>
      </c>
      <c r="U6" s="33" t="s">
        <v>28</v>
      </c>
    </row>
    <row r="7" spans="1:21" ht="393.75" customHeight="1" thickTop="1" x14ac:dyDescent="0.25">
      <c r="A7" s="25"/>
      <c r="B7" s="41">
        <v>1</v>
      </c>
      <c r="C7" s="42" t="s">
        <v>37</v>
      </c>
      <c r="D7" s="43">
        <v>1</v>
      </c>
      <c r="E7" s="44" t="s">
        <v>35</v>
      </c>
      <c r="F7" s="45" t="s">
        <v>54</v>
      </c>
      <c r="G7" s="101"/>
      <c r="H7" s="46" t="s">
        <v>33</v>
      </c>
      <c r="I7" s="75" t="s">
        <v>36</v>
      </c>
      <c r="J7" s="78" t="s">
        <v>33</v>
      </c>
      <c r="K7" s="98"/>
      <c r="L7" s="75" t="s">
        <v>47</v>
      </c>
      <c r="M7" s="75" t="s">
        <v>48</v>
      </c>
      <c r="N7" s="83" t="s">
        <v>46</v>
      </c>
      <c r="O7" s="47">
        <f>D7*P7</f>
        <v>104000</v>
      </c>
      <c r="P7" s="48">
        <v>104000</v>
      </c>
      <c r="Q7" s="104"/>
      <c r="R7" s="49">
        <f>D7*Q7</f>
        <v>0</v>
      </c>
      <c r="S7" s="50" t="str">
        <f t="shared" ref="S7:S15" si="0">IF(ISNUMBER(Q7), IF(Q7&gt;P7,"NEVYHOVUJE","VYHOVUJE")," ")</f>
        <v xml:space="preserve"> </v>
      </c>
      <c r="T7" s="44"/>
      <c r="U7" s="44" t="s">
        <v>13</v>
      </c>
    </row>
    <row r="8" spans="1:21" ht="211.5" customHeight="1" x14ac:dyDescent="0.25">
      <c r="A8" s="25"/>
      <c r="B8" s="51">
        <v>2</v>
      </c>
      <c r="C8" s="52" t="s">
        <v>38</v>
      </c>
      <c r="D8" s="53">
        <v>1</v>
      </c>
      <c r="E8" s="54" t="s">
        <v>35</v>
      </c>
      <c r="F8" s="55" t="s">
        <v>55</v>
      </c>
      <c r="G8" s="102"/>
      <c r="H8" s="56" t="s">
        <v>33</v>
      </c>
      <c r="I8" s="76"/>
      <c r="J8" s="79"/>
      <c r="K8" s="99"/>
      <c r="L8" s="81"/>
      <c r="M8" s="81"/>
      <c r="N8" s="84"/>
      <c r="O8" s="57">
        <f>D8*P8</f>
        <v>23000</v>
      </c>
      <c r="P8" s="58">
        <v>23000</v>
      </c>
      <c r="Q8" s="105"/>
      <c r="R8" s="59">
        <f>D8*Q8</f>
        <v>0</v>
      </c>
      <c r="S8" s="60" t="str">
        <f t="shared" si="0"/>
        <v xml:space="preserve"> </v>
      </c>
      <c r="T8" s="54"/>
      <c r="U8" s="54" t="s">
        <v>12</v>
      </c>
    </row>
    <row r="9" spans="1:21" ht="171" customHeight="1" x14ac:dyDescent="0.25">
      <c r="A9" s="25"/>
      <c r="B9" s="51">
        <v>3</v>
      </c>
      <c r="C9" s="71" t="s">
        <v>39</v>
      </c>
      <c r="D9" s="53">
        <v>3</v>
      </c>
      <c r="E9" s="54" t="s">
        <v>35</v>
      </c>
      <c r="F9" s="55" t="s">
        <v>56</v>
      </c>
      <c r="G9" s="102"/>
      <c r="H9" s="56" t="s">
        <v>33</v>
      </c>
      <c r="I9" s="76"/>
      <c r="J9" s="79"/>
      <c r="K9" s="99"/>
      <c r="L9" s="81"/>
      <c r="M9" s="81"/>
      <c r="N9" s="84"/>
      <c r="O9" s="57">
        <f>D9*P9</f>
        <v>9600</v>
      </c>
      <c r="P9" s="58">
        <v>3200</v>
      </c>
      <c r="Q9" s="105"/>
      <c r="R9" s="59">
        <f>D9*Q9</f>
        <v>0</v>
      </c>
      <c r="S9" s="60" t="str">
        <f t="shared" si="0"/>
        <v xml:space="preserve"> </v>
      </c>
      <c r="T9" s="54"/>
      <c r="U9" s="54" t="s">
        <v>18</v>
      </c>
    </row>
    <row r="10" spans="1:21" ht="154.5" customHeight="1" x14ac:dyDescent="0.25">
      <c r="A10" s="25"/>
      <c r="B10" s="51">
        <v>4</v>
      </c>
      <c r="C10" s="72" t="s">
        <v>40</v>
      </c>
      <c r="D10" s="53">
        <v>1</v>
      </c>
      <c r="E10" s="54" t="s">
        <v>35</v>
      </c>
      <c r="F10" s="55" t="s">
        <v>57</v>
      </c>
      <c r="G10" s="102"/>
      <c r="H10" s="56" t="s">
        <v>33</v>
      </c>
      <c r="I10" s="76"/>
      <c r="J10" s="79"/>
      <c r="K10" s="99"/>
      <c r="L10" s="81"/>
      <c r="M10" s="81"/>
      <c r="N10" s="84"/>
      <c r="O10" s="57">
        <f>D10*P10</f>
        <v>1400</v>
      </c>
      <c r="P10" s="58">
        <v>1400</v>
      </c>
      <c r="Q10" s="105"/>
      <c r="R10" s="59">
        <f>D10*Q10</f>
        <v>0</v>
      </c>
      <c r="S10" s="60" t="str">
        <f t="shared" si="0"/>
        <v xml:space="preserve"> </v>
      </c>
      <c r="T10" s="54"/>
      <c r="U10" s="54" t="s">
        <v>15</v>
      </c>
    </row>
    <row r="11" spans="1:21" ht="134.25" customHeight="1" x14ac:dyDescent="0.25">
      <c r="A11" s="25"/>
      <c r="B11" s="51">
        <v>5</v>
      </c>
      <c r="C11" s="52" t="s">
        <v>41</v>
      </c>
      <c r="D11" s="53">
        <v>1</v>
      </c>
      <c r="E11" s="54" t="s">
        <v>35</v>
      </c>
      <c r="F11" s="55" t="s">
        <v>58</v>
      </c>
      <c r="G11" s="102"/>
      <c r="H11" s="56" t="s">
        <v>33</v>
      </c>
      <c r="I11" s="76"/>
      <c r="J11" s="79"/>
      <c r="K11" s="99"/>
      <c r="L11" s="81"/>
      <c r="M11" s="81"/>
      <c r="N11" s="84"/>
      <c r="O11" s="57">
        <f>D11*P11</f>
        <v>7300</v>
      </c>
      <c r="P11" s="58">
        <v>7300</v>
      </c>
      <c r="Q11" s="105"/>
      <c r="R11" s="59">
        <f>D11*Q11</f>
        <v>0</v>
      </c>
      <c r="S11" s="60" t="str">
        <f t="shared" si="0"/>
        <v xml:space="preserve"> </v>
      </c>
      <c r="T11" s="54"/>
      <c r="U11" s="54" t="s">
        <v>17</v>
      </c>
    </row>
    <row r="12" spans="1:21" ht="63.75" customHeight="1" x14ac:dyDescent="0.25">
      <c r="A12" s="25"/>
      <c r="B12" s="51">
        <v>6</v>
      </c>
      <c r="C12" s="52" t="s">
        <v>42</v>
      </c>
      <c r="D12" s="53">
        <v>1</v>
      </c>
      <c r="E12" s="54" t="s">
        <v>35</v>
      </c>
      <c r="F12" s="55" t="s">
        <v>49</v>
      </c>
      <c r="G12" s="102"/>
      <c r="H12" s="56" t="s">
        <v>33</v>
      </c>
      <c r="I12" s="76"/>
      <c r="J12" s="79"/>
      <c r="K12" s="99"/>
      <c r="L12" s="81"/>
      <c r="M12" s="81"/>
      <c r="N12" s="84"/>
      <c r="O12" s="57">
        <f>D12*P12</f>
        <v>4000</v>
      </c>
      <c r="P12" s="58">
        <v>4000</v>
      </c>
      <c r="Q12" s="105"/>
      <c r="R12" s="59">
        <f>D12*Q12</f>
        <v>0</v>
      </c>
      <c r="S12" s="60" t="str">
        <f t="shared" si="0"/>
        <v xml:space="preserve"> </v>
      </c>
      <c r="T12" s="54"/>
      <c r="U12" s="54" t="s">
        <v>14</v>
      </c>
    </row>
    <row r="13" spans="1:21" ht="136.5" customHeight="1" x14ac:dyDescent="0.25">
      <c r="A13" s="25"/>
      <c r="B13" s="51">
        <v>7</v>
      </c>
      <c r="C13" s="52" t="s">
        <v>43</v>
      </c>
      <c r="D13" s="53">
        <v>1</v>
      </c>
      <c r="E13" s="54" t="s">
        <v>35</v>
      </c>
      <c r="F13" s="55" t="s">
        <v>59</v>
      </c>
      <c r="G13" s="102"/>
      <c r="H13" s="56" t="s">
        <v>33</v>
      </c>
      <c r="I13" s="76"/>
      <c r="J13" s="79"/>
      <c r="K13" s="99"/>
      <c r="L13" s="81"/>
      <c r="M13" s="81"/>
      <c r="N13" s="84"/>
      <c r="O13" s="57">
        <f>D13*P13</f>
        <v>3000</v>
      </c>
      <c r="P13" s="58">
        <v>3000</v>
      </c>
      <c r="Q13" s="105"/>
      <c r="R13" s="59">
        <f>D13*Q13</f>
        <v>0</v>
      </c>
      <c r="S13" s="60" t="str">
        <f t="shared" si="0"/>
        <v xml:space="preserve"> </v>
      </c>
      <c r="T13" s="54"/>
      <c r="U13" s="54" t="s">
        <v>16</v>
      </c>
    </row>
    <row r="14" spans="1:21" ht="87.75" customHeight="1" x14ac:dyDescent="0.25">
      <c r="A14" s="25"/>
      <c r="B14" s="51">
        <v>8</v>
      </c>
      <c r="C14" s="52" t="s">
        <v>44</v>
      </c>
      <c r="D14" s="53">
        <v>1</v>
      </c>
      <c r="E14" s="54" t="s">
        <v>35</v>
      </c>
      <c r="F14" s="55" t="s">
        <v>60</v>
      </c>
      <c r="G14" s="102"/>
      <c r="H14" s="56" t="s">
        <v>33</v>
      </c>
      <c r="I14" s="76"/>
      <c r="J14" s="79"/>
      <c r="K14" s="99"/>
      <c r="L14" s="81"/>
      <c r="M14" s="81"/>
      <c r="N14" s="84"/>
      <c r="O14" s="57">
        <f>D14*P14</f>
        <v>1500</v>
      </c>
      <c r="P14" s="58">
        <v>1500</v>
      </c>
      <c r="Q14" s="105"/>
      <c r="R14" s="59">
        <f>D14*Q14</f>
        <v>0</v>
      </c>
      <c r="S14" s="60" t="str">
        <f t="shared" si="0"/>
        <v xml:space="preserve"> </v>
      </c>
      <c r="T14" s="54"/>
      <c r="U14" s="54" t="s">
        <v>19</v>
      </c>
    </row>
    <row r="15" spans="1:21" ht="48" customHeight="1" thickBot="1" x14ac:dyDescent="0.3">
      <c r="A15" s="25"/>
      <c r="B15" s="61">
        <v>9</v>
      </c>
      <c r="C15" s="62" t="s">
        <v>45</v>
      </c>
      <c r="D15" s="63">
        <v>3</v>
      </c>
      <c r="E15" s="64" t="s">
        <v>35</v>
      </c>
      <c r="F15" s="65" t="s">
        <v>50</v>
      </c>
      <c r="G15" s="103"/>
      <c r="H15" s="66" t="s">
        <v>33</v>
      </c>
      <c r="I15" s="77"/>
      <c r="J15" s="80"/>
      <c r="K15" s="100"/>
      <c r="L15" s="82"/>
      <c r="M15" s="82"/>
      <c r="N15" s="85"/>
      <c r="O15" s="67">
        <f>D15*P15</f>
        <v>1050</v>
      </c>
      <c r="P15" s="68">
        <v>350</v>
      </c>
      <c r="Q15" s="106"/>
      <c r="R15" s="69">
        <f>D15*Q15</f>
        <v>0</v>
      </c>
      <c r="S15" s="70" t="str">
        <f t="shared" si="0"/>
        <v xml:space="preserve"> </v>
      </c>
      <c r="T15" s="64"/>
      <c r="U15" s="64" t="s">
        <v>19</v>
      </c>
    </row>
    <row r="16" spans="1:21" ht="13.5" customHeight="1" thickTop="1" thickBot="1" x14ac:dyDescent="0.3">
      <c r="C16"/>
      <c r="D16"/>
      <c r="E16"/>
      <c r="F16"/>
      <c r="G16"/>
      <c r="H16"/>
      <c r="I16"/>
      <c r="J16"/>
      <c r="M16"/>
      <c r="N16"/>
      <c r="O16"/>
      <c r="R16" s="36"/>
    </row>
    <row r="17" spans="2:21" ht="49.5" customHeight="1" thickTop="1" thickBot="1" x14ac:dyDescent="0.3">
      <c r="B17" s="93" t="s">
        <v>30</v>
      </c>
      <c r="C17" s="94"/>
      <c r="D17" s="94"/>
      <c r="E17" s="94"/>
      <c r="F17" s="94"/>
      <c r="G17" s="94"/>
      <c r="H17" s="73"/>
      <c r="I17" s="26"/>
      <c r="J17" s="26"/>
      <c r="K17" s="26"/>
      <c r="L17" s="7"/>
      <c r="M17" s="7"/>
      <c r="N17" s="27"/>
      <c r="O17" s="27"/>
      <c r="P17" s="28" t="s">
        <v>10</v>
      </c>
      <c r="Q17" s="95" t="s">
        <v>11</v>
      </c>
      <c r="R17" s="96"/>
      <c r="S17" s="97"/>
      <c r="T17" s="21"/>
      <c r="U17" s="29"/>
    </row>
    <row r="18" spans="2:21" ht="53.25" customHeight="1" thickTop="1" thickBot="1" x14ac:dyDescent="0.3">
      <c r="B18" s="92" t="s">
        <v>29</v>
      </c>
      <c r="C18" s="92"/>
      <c r="D18" s="92"/>
      <c r="E18" s="92"/>
      <c r="F18" s="92"/>
      <c r="G18" s="92"/>
      <c r="H18" s="92"/>
      <c r="I18" s="30"/>
      <c r="L18" s="11"/>
      <c r="M18" s="11"/>
      <c r="N18" s="31"/>
      <c r="O18" s="31"/>
      <c r="P18" s="32">
        <f>SUM(O7:O15)</f>
        <v>154850</v>
      </c>
      <c r="Q18" s="88">
        <f>SUM(R7:R15)</f>
        <v>0</v>
      </c>
      <c r="R18" s="89"/>
      <c r="S18" s="90"/>
    </row>
    <row r="19" spans="2:21" ht="15.75" thickTop="1" x14ac:dyDescent="0.25">
      <c r="B19" s="91" t="s">
        <v>34</v>
      </c>
      <c r="C19" s="91"/>
      <c r="D19" s="91"/>
      <c r="E19" s="91"/>
      <c r="F19" s="91"/>
    </row>
    <row r="20" spans="2:21" ht="14.25" customHeight="1" x14ac:dyDescent="0.25"/>
    <row r="21" spans="2:21" ht="14.25" customHeight="1" x14ac:dyDescent="0.25"/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hXLaL9gFqHoiaQWNuJsUASFho8oGMnVke89wv7gUpDFeN0tJAHKwqF7gI/zwC7Wce1T69nDTd8fEaWcgViqX/g==" saltValue="F/H75mg2yrHXHyT9TkxkUw==" spinCount="100000" sheet="1" objects="1" scenarios="1"/>
  <mergeCells count="13">
    <mergeCell ref="B1:E1"/>
    <mergeCell ref="G2:M3"/>
    <mergeCell ref="Q18:S18"/>
    <mergeCell ref="B19:F19"/>
    <mergeCell ref="B18:H18"/>
    <mergeCell ref="B17:G17"/>
    <mergeCell ref="Q17:S17"/>
    <mergeCell ref="K7:K15"/>
    <mergeCell ref="I7:I15"/>
    <mergeCell ref="J7:J15"/>
    <mergeCell ref="L7:L15"/>
    <mergeCell ref="M7:M15"/>
    <mergeCell ref="N7:N15"/>
  </mergeCells>
  <conditionalFormatting sqref="D7:D15">
    <cfRule type="containsBlanks" dxfId="6" priority="1">
      <formula>LEN(TRIM(D7))=0</formula>
    </cfRule>
  </conditionalFormatting>
  <conditionalFormatting sqref="G7:H15 Q7:Q15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5">
    <cfRule type="notContainsBlanks" dxfId="2" priority="40">
      <formula>LEN(TRIM(G7))&gt;0</formula>
    </cfRule>
  </conditionalFormatting>
  <conditionalFormatting sqref="S7:S15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 J6" xr:uid="{9F1C58AD-5758-45A9-9BCC-47D9E8D40FAE}">
      <formula1>"ANO,NE"</formula1>
    </dataValidation>
    <dataValidation type="list" showInputMessage="1" showErrorMessage="1" sqref="E7:E15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2024-03-07T10:35:49Z</cp:lastPrinted>
  <dcterms:created xsi:type="dcterms:W3CDTF">2014-03-05T12:43:32Z</dcterms:created>
  <dcterms:modified xsi:type="dcterms:W3CDTF">2024-03-07T11:23:06Z</dcterms:modified>
</cp:coreProperties>
</file>